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4.2021" sheetId="2" r:id="rId2"/>
  </sheets>
  <definedNames>
    <definedName name="_xlnm.Print_Area" localSheetId="0">'26.01.2018 '!$A$1:$D$54</definedName>
    <definedName name="_xlnm.Print_Area" localSheetId="1">'27.04.2021'!$A$1:$D$265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<sst xmlns="http://schemas.openxmlformats.org/spreadsheetml/2006/main" count="263" uniqueCount="123">
  <si>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</si>
  <si>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</si>
  <si>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</si>
  <si>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</si>
  <si>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</si>
  <si>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</si>
  <si>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</si>
  <si>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</si>
  <si>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</si>
  <si>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</si>
  <si>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</si>
  <si>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</si>
  <si>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</si>
  <si>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</si>
  <si>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</si>
  <si>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</si>
  <si>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</si>
  <si>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</si>
  <si>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</si>
  <si>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</si>
  <si>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</si>
  <si>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</si>
  <si>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</si>
  <si>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</si>
  <si>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</si>
  <si>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</si>
  <si>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</si>
  <si>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</si>
  <si>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</si>
  <si>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</si>
  <si>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</si>
  <si>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</si>
  <si>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</si>
  <si>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</si>
  <si>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</si>
  <si>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</si>
  <si>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</si>
  <si>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</si>
  <si>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</si>
  <si>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</si>
  <si>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</si>
  <si>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</si>
  <si>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</si>
  <si>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</si>
  <si>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</si>
  <si>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</si>
  <si>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</si>
  <si>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</si>
  <si>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</si>
  <si>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</si>
  <si>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</si>
  <si>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</si>
  <si>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</si>
  <si>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</si>
  <si>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</si>
  <si>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</si>
  <si>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</si>
  <si>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</si>
  <si>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</si>
  <si>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</si>
  <si>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</si>
  <si>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</si>
  <si>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</si>
  <si>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</si>
  <si>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</si>
  <si>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</si>
  <si>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</si>
  <si>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</si>
  <si>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</si>
  <si>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</si>
  <si>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</si>
  <si>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</si>
  <si>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</si>
  <si>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</si>
  <si>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</si>
  <si>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</si>
  <si>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</si>
  <si>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</si>
  <si>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</si>
  <si>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</si>
  <si>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</si>
  <si>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</si>
  <si>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</si>
  <si>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</si>
  <si>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</si>
  <si>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</si>
  <si>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</si>
  <si>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</si>
  <si>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</si>
  <si>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</si>
  <si>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</si>
  <si>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</si>
  <si>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</si>
  <si>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судовий збір</t>
  </si>
  <si>
    <t>марки</t>
  </si>
  <si>
    <t>муніципальне формування з охорони громадського порядку</t>
  </si>
  <si>
    <t>госптовари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</si>
  <si>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</si>
  <si>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</si>
  <si>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</si>
  <si>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</si>
  <si>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</si>
  <si>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27.04.2021р. пооб’єктно</t>
  </si>
  <si>
    <t>Залишок коштів станом на 27.04.2021 р., в т.ч.:</t>
  </si>
  <si>
    <t>Надходження коштів на рахунки бюджету 27.04.2021 р., в т.ч.:</t>
  </si>
  <si>
    <t>Всього коштів на рахунках бюджету 27.04.2021 р., в т.ч.:</t>
  </si>
  <si>
    <t>Заробітна  плата за другу половину квітня працівникам Територіального центру, Реабілітаційного центру, Гімназії № 2, КДЮСШ "Спартак"</t>
  </si>
  <si>
    <t xml:space="preserve">розпорядження  №  191 від  27.04.2021 р. 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</si>
  <si>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 згідно постанови КМУ від 17.08.1998 р. № 1303</t>
  </si>
  <si>
    <t>навчально-тренувальні збори спортсменів з дзюдо</t>
  </si>
  <si>
    <t>харчування суддів з шахів</t>
  </si>
  <si>
    <t>навчально-тренувальні збори вихованців ДЮСФШ</t>
  </si>
  <si>
    <t>книжкова продукція, дипломи (Програма "Сильна мова - успішна держава")</t>
  </si>
  <si>
    <t>страхування авто</t>
  </si>
  <si>
    <t>висвітлення діяльності органів місцевого самоврядування згідно програми "Власні повноваження"</t>
  </si>
  <si>
    <t>Управління ком. майна та земельних відносин</t>
  </si>
  <si>
    <t>експертно грошова оцінка земельної ділянки вул.Г.Корчагіна, 4б</t>
  </si>
  <si>
    <t>КП ВУКГ, сплата екологічного податку, згідно МЦП "Розвитку та фінансової підтримки КП"</t>
  </si>
  <si>
    <t>послуги з виготовлення технічного паспорту вул.Незалежності</t>
  </si>
  <si>
    <t>КП ВУКГ, придбання бензину</t>
  </si>
  <si>
    <t>КП ВУКГ, придбання розсади квітів</t>
  </si>
  <si>
    <t>КП ВУКГ, придбання масла для двигунів</t>
  </si>
  <si>
    <t>КП ВУКГ, придбання косильних струн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</si>
</sst>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5" zoomScaleSheetLayoutView="85" zoomScalePageLayoutView="0" workbookViewId="0" topLeftCell="A195">
      <selection activeCell="D226" sqref="D226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109" t="s">
        <v>102</v>
      </c>
      <c r="B1" s="109"/>
      <c r="C1" s="109"/>
      <c r="D1" s="109"/>
      <c r="E1" s="109"/>
    </row>
    <row r="2" spans="1:5" ht="26.25" customHeight="1" hidden="1">
      <c r="A2" s="110" t="s">
        <v>107</v>
      </c>
      <c r="B2" s="110"/>
      <c r="C2" s="110"/>
      <c r="D2" s="111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4" t="s">
        <v>103</v>
      </c>
      <c r="B4" s="74"/>
      <c r="C4" s="74"/>
      <c r="D4" s="55">
        <f>D9-D5</f>
        <v>2045694.2699999998</v>
      </c>
      <c r="E4" s="23"/>
    </row>
    <row r="5" spans="1:5" ht="23.25" customHeight="1">
      <c r="A5" s="74" t="s">
        <v>104</v>
      </c>
      <c r="B5" s="74"/>
      <c r="C5" s="74"/>
      <c r="D5" s="55">
        <f>D6+D7+D8</f>
        <v>771419.26</v>
      </c>
      <c r="E5" s="23"/>
    </row>
    <row r="6" spans="1:5" ht="19.5">
      <c r="A6" s="105" t="s">
        <v>61</v>
      </c>
      <c r="B6" s="105"/>
      <c r="C6" s="105"/>
      <c r="D6" s="35">
        <v>771195.17</v>
      </c>
      <c r="E6" s="23"/>
    </row>
    <row r="7" spans="1:5" ht="22.5" customHeight="1">
      <c r="A7" s="112" t="s">
        <v>62</v>
      </c>
      <c r="B7" s="112"/>
      <c r="C7" s="112"/>
      <c r="D7" s="35">
        <v>224.09</v>
      </c>
      <c r="E7" s="23"/>
    </row>
    <row r="8" spans="1:5" ht="23.25" customHeight="1" hidden="1">
      <c r="A8" s="105" t="s">
        <v>98</v>
      </c>
      <c r="B8" s="105"/>
      <c r="C8" s="105"/>
      <c r="D8" s="35"/>
      <c r="E8" s="23"/>
    </row>
    <row r="9" spans="1:5" ht="23.25" customHeight="1">
      <c r="A9" s="74" t="s">
        <v>105</v>
      </c>
      <c r="B9" s="74"/>
      <c r="C9" s="74"/>
      <c r="D9" s="55">
        <v>2817113.53</v>
      </c>
      <c r="E9" s="23"/>
    </row>
    <row r="10" spans="1:5" ht="18.75" customHeight="1">
      <c r="A10" s="106" t="s">
        <v>70</v>
      </c>
      <c r="B10" s="106"/>
      <c r="C10" s="106"/>
      <c r="D10" s="106"/>
      <c r="E10" s="23"/>
    </row>
    <row r="11" spans="1:6" s="25" customFormat="1" ht="24.75" customHeight="1">
      <c r="A11" s="56" t="s">
        <v>53</v>
      </c>
      <c r="B11" s="106" t="s">
        <v>54</v>
      </c>
      <c r="C11" s="106"/>
      <c r="D11" s="57">
        <f>D12+D33+D39+D47+D152+D153+D154+D155</f>
        <v>1071349.45</v>
      </c>
      <c r="E11" s="24"/>
      <c r="F11" s="66"/>
    </row>
    <row r="12" spans="1:5" s="25" customFormat="1" ht="41.25" customHeight="1">
      <c r="A12" s="52" t="s">
        <v>55</v>
      </c>
      <c r="B12" s="96" t="s">
        <v>106</v>
      </c>
      <c r="C12" s="96"/>
      <c r="D12" s="39">
        <f>D13+D14+D15+D16+D17+D18+D19+D20+D21+D22+D23+D24+D25+D26+D27+D28+D29+D30+D31+D32</f>
        <v>720129.9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95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4.75" customHeight="1" hidden="1">
      <c r="A19" s="58"/>
      <c r="B19" s="51"/>
      <c r="C19" s="50" t="s">
        <v>75</v>
      </c>
      <c r="D19" s="46"/>
      <c r="E19" s="32"/>
    </row>
    <row r="20" spans="1:5" s="33" customFormat="1" ht="18.7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>
        <v>88386.79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>
        <v>448287.9</v>
      </c>
      <c r="E23" s="32"/>
    </row>
    <row r="24" spans="1:5" s="33" customFormat="1" ht="22.5" customHeight="1" hidden="1">
      <c r="A24" s="58"/>
      <c r="B24" s="51"/>
      <c r="C24" s="50" t="s">
        <v>65</v>
      </c>
      <c r="D24" s="46">
        <v>87858.26</v>
      </c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>
        <v>95596.95</v>
      </c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89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107" t="s">
        <v>67</v>
      </c>
      <c r="C33" s="108"/>
      <c r="D33" s="39">
        <f>SUM(D34:D38)</f>
        <v>0</v>
      </c>
      <c r="E33" s="32"/>
    </row>
    <row r="34" spans="1:5" s="33" customFormat="1" ht="22.5" customHeight="1" hidden="1">
      <c r="A34" s="52"/>
      <c r="B34" s="102" t="s">
        <v>68</v>
      </c>
      <c r="C34" s="102"/>
      <c r="D34" s="42"/>
      <c r="E34" s="32"/>
    </row>
    <row r="35" spans="1:5" s="25" customFormat="1" ht="24" customHeight="1" hidden="1">
      <c r="A35" s="52"/>
      <c r="B35" s="102" t="s">
        <v>15</v>
      </c>
      <c r="C35" s="102"/>
      <c r="D35" s="42"/>
      <c r="E35" s="24"/>
    </row>
    <row r="36" spans="1:5" s="25" customFormat="1" ht="24" customHeight="1" hidden="1">
      <c r="A36" s="52"/>
      <c r="B36" s="102" t="s">
        <v>90</v>
      </c>
      <c r="C36" s="102"/>
      <c r="D36" s="43"/>
      <c r="E36" s="24"/>
    </row>
    <row r="37" spans="1:5" s="25" customFormat="1" ht="19.5" hidden="1">
      <c r="A37" s="52"/>
      <c r="B37" s="102" t="s">
        <v>91</v>
      </c>
      <c r="C37" s="102"/>
      <c r="D37" s="42"/>
      <c r="E37" s="24"/>
    </row>
    <row r="38" spans="1:5" s="25" customFormat="1" ht="19.5" customHeight="1" hidden="1">
      <c r="A38" s="52"/>
      <c r="B38" s="103" t="s">
        <v>68</v>
      </c>
      <c r="C38" s="104"/>
      <c r="D38" s="42"/>
      <c r="E38" s="24"/>
    </row>
    <row r="39" spans="1:5" s="25" customFormat="1" ht="24" customHeight="1">
      <c r="A39" s="52" t="s">
        <v>10</v>
      </c>
      <c r="B39" s="99" t="s">
        <v>67</v>
      </c>
      <c r="C39" s="99"/>
      <c r="D39" s="44">
        <f>SUM(D40:D46)</f>
        <v>0</v>
      </c>
      <c r="E39" s="24"/>
    </row>
    <row r="40" spans="1:5" s="25" customFormat="1" ht="24" customHeight="1" hidden="1">
      <c r="A40" s="52"/>
      <c r="B40" s="102" t="s">
        <v>63</v>
      </c>
      <c r="C40" s="102"/>
      <c r="D40" s="42"/>
      <c r="E40" s="24"/>
    </row>
    <row r="41" spans="1:5" s="25" customFormat="1" ht="24" customHeight="1" hidden="1">
      <c r="A41" s="52"/>
      <c r="B41" s="102" t="s">
        <v>83</v>
      </c>
      <c r="C41" s="102"/>
      <c r="D41" s="42"/>
      <c r="E41" s="24"/>
    </row>
    <row r="42" spans="1:5" s="25" customFormat="1" ht="19.5" hidden="1">
      <c r="A42" s="52"/>
      <c r="B42" s="102" t="s">
        <v>84</v>
      </c>
      <c r="C42" s="102"/>
      <c r="D42" s="42"/>
      <c r="E42" s="24"/>
    </row>
    <row r="43" spans="1:5" s="25" customFormat="1" ht="19.5" hidden="1">
      <c r="A43" s="52"/>
      <c r="B43" s="102" t="s">
        <v>15</v>
      </c>
      <c r="C43" s="102"/>
      <c r="D43" s="42"/>
      <c r="E43" s="24"/>
    </row>
    <row r="44" spans="1:5" s="25" customFormat="1" ht="19.5" hidden="1">
      <c r="A44" s="52"/>
      <c r="B44" s="102" t="s">
        <v>31</v>
      </c>
      <c r="C44" s="102"/>
      <c r="D44" s="42"/>
      <c r="E44" s="24"/>
    </row>
    <row r="45" spans="1:5" s="25" customFormat="1" ht="24" customHeight="1" hidden="1">
      <c r="A45" s="52"/>
      <c r="B45" s="103" t="s">
        <v>68</v>
      </c>
      <c r="C45" s="104"/>
      <c r="D45" s="42"/>
      <c r="E45" s="24"/>
    </row>
    <row r="46" spans="1:5" s="25" customFormat="1" ht="24" customHeight="1" hidden="1">
      <c r="A46" s="52"/>
      <c r="B46" s="102" t="s">
        <v>74</v>
      </c>
      <c r="C46" s="102"/>
      <c r="D46" s="42"/>
      <c r="E46" s="24"/>
    </row>
    <row r="47" spans="1:5" s="25" customFormat="1" ht="24" customHeight="1">
      <c r="A47" s="21" t="s">
        <v>25</v>
      </c>
      <c r="B47" s="99" t="s">
        <v>67</v>
      </c>
      <c r="C47" s="99"/>
      <c r="D47" s="40">
        <f>D48+D69+D91+D112+D131+D150</f>
        <v>121277.51000000001</v>
      </c>
      <c r="E47" s="24"/>
    </row>
    <row r="48" spans="1:5" s="25" customFormat="1" ht="19.5">
      <c r="A48" s="21"/>
      <c r="B48" s="99" t="s">
        <v>72</v>
      </c>
      <c r="C48" s="99"/>
      <c r="D48" s="64">
        <f>SUM(D49:D68)</f>
        <v>3947.56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9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>
      <c r="A65" s="58"/>
      <c r="B65" s="59"/>
      <c r="C65" s="50" t="s">
        <v>89</v>
      </c>
      <c r="D65" s="49">
        <v>3947.56</v>
      </c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99</v>
      </c>
      <c r="D68" s="46"/>
      <c r="E68" s="32"/>
    </row>
    <row r="69" spans="1:5" s="33" customFormat="1" ht="21" customHeight="1">
      <c r="A69" s="21"/>
      <c r="B69" s="99" t="s">
        <v>1</v>
      </c>
      <c r="C69" s="99"/>
      <c r="D69" s="64">
        <f>SUM(D70:D90)</f>
        <v>103.24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>
      <c r="A72" s="58"/>
      <c r="B72" s="50"/>
      <c r="C72" s="50" t="s">
        <v>30</v>
      </c>
      <c r="D72" s="46">
        <v>103.24</v>
      </c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99" t="s">
        <v>2</v>
      </c>
      <c r="C91" s="99"/>
      <c r="D91" s="64">
        <f>SUM(D92:D111)</f>
        <v>379.91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>
      <c r="A94" s="58"/>
      <c r="B94" s="59"/>
      <c r="C94" s="50" t="s">
        <v>30</v>
      </c>
      <c r="D94" s="46">
        <v>379.91</v>
      </c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4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99" t="s">
        <v>71</v>
      </c>
      <c r="C112" s="99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99" t="s">
        <v>85</v>
      </c>
      <c r="C131" s="99"/>
      <c r="D131" s="64">
        <f>SUM(D132:D149)</f>
        <v>160.78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>
      <c r="A134" s="58"/>
      <c r="B134" s="50"/>
      <c r="C134" s="50" t="s">
        <v>30</v>
      </c>
      <c r="D134" s="46">
        <v>28.71</v>
      </c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>
      <c r="A148" s="58"/>
      <c r="B148" s="50"/>
      <c r="C148" s="50" t="s">
        <v>77</v>
      </c>
      <c r="D148" s="46">
        <v>132.07</v>
      </c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99" t="s">
        <v>81</v>
      </c>
      <c r="C150" s="99"/>
      <c r="D150" s="64">
        <f>D151</f>
        <v>116686.02</v>
      </c>
      <c r="E150" s="32"/>
    </row>
    <row r="151" spans="1:5" s="33" customFormat="1" ht="19.5" customHeight="1">
      <c r="A151" s="58"/>
      <c r="B151" s="54"/>
      <c r="C151" s="54" t="s">
        <v>82</v>
      </c>
      <c r="D151" s="46">
        <v>116686.02</v>
      </c>
      <c r="E151" s="32"/>
    </row>
    <row r="152" spans="1:5" s="33" customFormat="1" ht="57.75" customHeight="1">
      <c r="A152" s="87" t="s">
        <v>56</v>
      </c>
      <c r="B152" s="100" t="s">
        <v>108</v>
      </c>
      <c r="C152" s="101"/>
      <c r="D152" s="45">
        <v>229942.04</v>
      </c>
      <c r="E152" s="32"/>
    </row>
    <row r="153" spans="1:5" s="25" customFormat="1" ht="18.75" customHeight="1" hidden="1">
      <c r="A153" s="88"/>
      <c r="B153" s="100"/>
      <c r="C153" s="101"/>
      <c r="D153" s="45"/>
      <c r="E153" s="24"/>
    </row>
    <row r="154" spans="1:5" s="25" customFormat="1" ht="21" customHeight="1" hidden="1">
      <c r="A154" s="88"/>
      <c r="B154" s="100"/>
      <c r="C154" s="101"/>
      <c r="D154" s="45"/>
      <c r="E154" s="24"/>
    </row>
    <row r="155" spans="1:5" s="25" customFormat="1" ht="22.5" customHeight="1" hidden="1">
      <c r="A155" s="89"/>
      <c r="B155" s="100"/>
      <c r="C155" s="101"/>
      <c r="D155" s="45"/>
      <c r="E155" s="24"/>
    </row>
    <row r="156" spans="1:6" s="25" customFormat="1" ht="22.5" customHeight="1">
      <c r="A156" s="52" t="s">
        <v>22</v>
      </c>
      <c r="B156" s="74" t="s">
        <v>57</v>
      </c>
      <c r="C156" s="74"/>
      <c r="D156" s="40">
        <f>D158+D173+D180+D185+D208+D213+D223+D232+D188+D195+D237+D246+D248</f>
        <v>467710.5</v>
      </c>
      <c r="E156" s="24"/>
      <c r="F156" s="66"/>
    </row>
    <row r="157" spans="1:7" s="25" customFormat="1" ht="31.5" customHeight="1" hidden="1">
      <c r="A157" s="87"/>
      <c r="B157" s="96"/>
      <c r="C157" s="96"/>
      <c r="D157" s="42"/>
      <c r="E157" s="60"/>
      <c r="G157" s="66"/>
    </row>
    <row r="158" spans="1:5" s="25" customFormat="1" ht="23.25" customHeight="1" hidden="1">
      <c r="A158" s="89"/>
      <c r="B158" s="80" t="s">
        <v>97</v>
      </c>
      <c r="C158" s="81"/>
      <c r="D158" s="64">
        <f>D157</f>
        <v>0</v>
      </c>
      <c r="E158" s="60"/>
    </row>
    <row r="159" spans="1:4" s="26" customFormat="1" ht="26.25" customHeight="1">
      <c r="A159" s="87" t="s">
        <v>64</v>
      </c>
      <c r="B159" s="70" t="s">
        <v>112</v>
      </c>
      <c r="C159" s="71"/>
      <c r="D159" s="29">
        <v>25500</v>
      </c>
    </row>
    <row r="160" spans="1:4" s="26" customFormat="1" ht="22.5" customHeight="1" hidden="1">
      <c r="A160" s="97"/>
      <c r="B160" s="70"/>
      <c r="C160" s="71"/>
      <c r="D160" s="29"/>
    </row>
    <row r="161" spans="1:4" s="26" customFormat="1" ht="18.75" customHeight="1" hidden="1">
      <c r="A161" s="97"/>
      <c r="B161" s="70"/>
      <c r="C161" s="71"/>
      <c r="D161" s="29"/>
    </row>
    <row r="162" spans="1:4" s="26" customFormat="1" ht="23.25" customHeight="1" hidden="1">
      <c r="A162" s="97"/>
      <c r="B162" s="70"/>
      <c r="C162" s="71"/>
      <c r="D162" s="29"/>
    </row>
    <row r="163" spans="1:4" s="26" customFormat="1" ht="22.5" customHeight="1" hidden="1">
      <c r="A163" s="97"/>
      <c r="B163" s="70"/>
      <c r="C163" s="71"/>
      <c r="D163" s="29"/>
    </row>
    <row r="164" spans="1:4" s="26" customFormat="1" ht="18.75" hidden="1">
      <c r="A164" s="97"/>
      <c r="B164" s="70"/>
      <c r="C164" s="71"/>
      <c r="D164" s="29"/>
    </row>
    <row r="165" spans="1:4" s="26" customFormat="1" ht="22.5" customHeight="1" hidden="1">
      <c r="A165" s="97"/>
      <c r="B165" s="70"/>
      <c r="C165" s="71"/>
      <c r="D165" s="29"/>
    </row>
    <row r="166" spans="1:4" s="26" customFormat="1" ht="22.5" customHeight="1" hidden="1">
      <c r="A166" s="97"/>
      <c r="B166" s="70"/>
      <c r="C166" s="71"/>
      <c r="D166" s="29"/>
    </row>
    <row r="167" spans="1:4" s="26" customFormat="1" ht="22.5" customHeight="1" hidden="1">
      <c r="A167" s="97"/>
      <c r="B167" s="70"/>
      <c r="C167" s="71"/>
      <c r="D167" s="29"/>
    </row>
    <row r="168" spans="1:4" s="26" customFormat="1" ht="22.5" customHeight="1" hidden="1">
      <c r="A168" s="97"/>
      <c r="B168" s="70"/>
      <c r="C168" s="71"/>
      <c r="D168" s="29"/>
    </row>
    <row r="169" spans="1:4" s="26" customFormat="1" ht="22.5" customHeight="1" hidden="1">
      <c r="A169" s="97"/>
      <c r="B169" s="70"/>
      <c r="C169" s="71"/>
      <c r="D169" s="29"/>
    </row>
    <row r="170" spans="1:4" s="26" customFormat="1" ht="22.5" customHeight="1" hidden="1">
      <c r="A170" s="97"/>
      <c r="B170" s="70"/>
      <c r="C170" s="71"/>
      <c r="D170" s="29"/>
    </row>
    <row r="171" spans="1:4" s="26" customFormat="1" ht="22.5" customHeight="1" hidden="1">
      <c r="A171" s="97"/>
      <c r="B171" s="70"/>
      <c r="C171" s="71"/>
      <c r="D171" s="29"/>
    </row>
    <row r="172" spans="1:4" s="26" customFormat="1" ht="21" customHeight="1" hidden="1">
      <c r="A172" s="97"/>
      <c r="B172" s="94"/>
      <c r="C172" s="95"/>
      <c r="D172" s="29"/>
    </row>
    <row r="173" spans="1:8" s="26" customFormat="1" ht="19.5">
      <c r="A173" s="98"/>
      <c r="B173" s="80" t="s">
        <v>97</v>
      </c>
      <c r="C173" s="81"/>
      <c r="D173" s="65">
        <f>SUM(D159:D172)</f>
        <v>25500</v>
      </c>
      <c r="F173" s="28"/>
      <c r="H173" s="28"/>
    </row>
    <row r="174" spans="1:4" s="26" customFormat="1" ht="18.75" hidden="1">
      <c r="A174" s="87" t="s">
        <v>15</v>
      </c>
      <c r="B174" s="94"/>
      <c r="C174" s="95"/>
      <c r="D174" s="29"/>
    </row>
    <row r="175" spans="1:4" s="26" customFormat="1" ht="18.75" hidden="1">
      <c r="A175" s="88"/>
      <c r="B175" s="94"/>
      <c r="C175" s="95"/>
      <c r="D175" s="29"/>
    </row>
    <row r="176" spans="1:4" s="26" customFormat="1" ht="18.75" hidden="1">
      <c r="A176" s="88"/>
      <c r="B176" s="70"/>
      <c r="C176" s="71"/>
      <c r="D176" s="29"/>
    </row>
    <row r="177" spans="1:4" s="26" customFormat="1" ht="18.75" hidden="1">
      <c r="A177" s="88"/>
      <c r="B177" s="70"/>
      <c r="C177" s="71"/>
      <c r="D177" s="29"/>
    </row>
    <row r="178" spans="1:4" s="26" customFormat="1" ht="18.75" hidden="1">
      <c r="A178" s="88"/>
      <c r="B178" s="70"/>
      <c r="C178" s="71"/>
      <c r="D178" s="29"/>
    </row>
    <row r="179" spans="1:4" s="26" customFormat="1" ht="18.75" hidden="1">
      <c r="A179" s="88"/>
      <c r="B179" s="70"/>
      <c r="C179" s="71"/>
      <c r="D179" s="29"/>
    </row>
    <row r="180" spans="1:6" s="26" customFormat="1" ht="18" customHeight="1" hidden="1">
      <c r="A180" s="89"/>
      <c r="B180" s="80" t="s">
        <v>97</v>
      </c>
      <c r="C180" s="81"/>
      <c r="D180" s="65">
        <f>SUM(D174:D179)</f>
        <v>0</v>
      </c>
      <c r="F180" s="28"/>
    </row>
    <row r="181" spans="1:4" s="26" customFormat="1" ht="18.75">
      <c r="A181" s="74" t="s">
        <v>14</v>
      </c>
      <c r="B181" s="70" t="s">
        <v>96</v>
      </c>
      <c r="C181" s="71"/>
      <c r="D181" s="29">
        <v>1216.6</v>
      </c>
    </row>
    <row r="182" spans="1:4" s="26" customFormat="1" ht="18.75">
      <c r="A182" s="74"/>
      <c r="B182" s="70" t="s">
        <v>44</v>
      </c>
      <c r="C182" s="71"/>
      <c r="D182" s="29">
        <v>300</v>
      </c>
    </row>
    <row r="183" spans="1:4" s="26" customFormat="1" ht="18.75" customHeight="1">
      <c r="A183" s="74"/>
      <c r="B183" s="70" t="s">
        <v>93</v>
      </c>
      <c r="C183" s="71"/>
      <c r="D183" s="29">
        <v>2269</v>
      </c>
    </row>
    <row r="184" spans="1:4" s="26" customFormat="1" ht="39.75" customHeight="1">
      <c r="A184" s="74"/>
      <c r="B184" s="70" t="s">
        <v>114</v>
      </c>
      <c r="C184" s="71"/>
      <c r="D184" s="29">
        <v>7833.7</v>
      </c>
    </row>
    <row r="185" spans="1:7" s="26" customFormat="1" ht="19.5">
      <c r="A185" s="74"/>
      <c r="B185" s="80" t="s">
        <v>97</v>
      </c>
      <c r="C185" s="81"/>
      <c r="D185" s="65">
        <f>D181+D182+D183+D184</f>
        <v>11619.3</v>
      </c>
      <c r="G185" s="28"/>
    </row>
    <row r="186" spans="1:4" s="26" customFormat="1" ht="23.25" customHeight="1" hidden="1">
      <c r="A186" s="91" t="s">
        <v>60</v>
      </c>
      <c r="B186" s="70"/>
      <c r="C186" s="71"/>
      <c r="D186" s="29"/>
    </row>
    <row r="187" spans="1:4" s="26" customFormat="1" ht="24" customHeight="1" hidden="1">
      <c r="A187" s="92"/>
      <c r="B187" s="70"/>
      <c r="C187" s="71"/>
      <c r="D187" s="29"/>
    </row>
    <row r="188" spans="1:4" s="26" customFormat="1" ht="19.5" hidden="1">
      <c r="A188" s="93"/>
      <c r="B188" s="80" t="s">
        <v>97</v>
      </c>
      <c r="C188" s="81"/>
      <c r="D188" s="65">
        <f>D186+D187</f>
        <v>0</v>
      </c>
    </row>
    <row r="189" spans="1:4" s="26" customFormat="1" ht="21" customHeight="1">
      <c r="A189" s="74" t="s">
        <v>12</v>
      </c>
      <c r="B189" s="70" t="s">
        <v>113</v>
      </c>
      <c r="C189" s="71"/>
      <c r="D189" s="29">
        <v>661</v>
      </c>
    </row>
    <row r="190" spans="1:4" s="26" customFormat="1" ht="24" customHeight="1" hidden="1">
      <c r="A190" s="74"/>
      <c r="B190" s="70"/>
      <c r="C190" s="71"/>
      <c r="D190" s="29"/>
    </row>
    <row r="191" spans="1:4" s="26" customFormat="1" ht="24" customHeight="1" hidden="1">
      <c r="A191" s="74"/>
      <c r="B191" s="70"/>
      <c r="C191" s="71"/>
      <c r="D191" s="29"/>
    </row>
    <row r="192" spans="1:4" s="26" customFormat="1" ht="37.5" customHeight="1" hidden="1">
      <c r="A192" s="74"/>
      <c r="B192" s="70"/>
      <c r="C192" s="71"/>
      <c r="D192" s="29"/>
    </row>
    <row r="193" spans="1:4" s="26" customFormat="1" ht="26.25" customHeight="1" hidden="1">
      <c r="A193" s="74"/>
      <c r="B193" s="70"/>
      <c r="C193" s="71"/>
      <c r="D193" s="29"/>
    </row>
    <row r="194" spans="1:4" s="26" customFormat="1" ht="26.25" customHeight="1" hidden="1">
      <c r="A194" s="74"/>
      <c r="B194" s="70"/>
      <c r="C194" s="71"/>
      <c r="D194" s="29"/>
    </row>
    <row r="195" spans="1:6" s="26" customFormat="1" ht="19.5">
      <c r="A195" s="74"/>
      <c r="B195" s="80" t="s">
        <v>97</v>
      </c>
      <c r="C195" s="81"/>
      <c r="D195" s="65">
        <f>SUM(D189:D194)</f>
        <v>661</v>
      </c>
      <c r="F195" s="28"/>
    </row>
    <row r="196" spans="1:4" s="26" customFormat="1" ht="18.75">
      <c r="A196" s="87" t="s">
        <v>69</v>
      </c>
      <c r="B196" s="70" t="s">
        <v>109</v>
      </c>
      <c r="C196" s="71"/>
      <c r="D196" s="67">
        <v>1500</v>
      </c>
    </row>
    <row r="197" spans="1:4" s="26" customFormat="1" ht="21" customHeight="1">
      <c r="A197" s="88"/>
      <c r="B197" s="70" t="s">
        <v>110</v>
      </c>
      <c r="C197" s="71"/>
      <c r="D197" s="29">
        <v>70</v>
      </c>
    </row>
    <row r="198" spans="1:4" s="26" customFormat="1" ht="15.75" customHeight="1">
      <c r="A198" s="88"/>
      <c r="B198" s="70" t="s">
        <v>111</v>
      </c>
      <c r="C198" s="71"/>
      <c r="D198" s="29">
        <f>3360+3120</f>
        <v>6480</v>
      </c>
    </row>
    <row r="199" spans="1:4" s="26" customFormat="1" ht="0" customHeight="1" hidden="1">
      <c r="A199" s="88"/>
      <c r="B199" s="70"/>
      <c r="C199" s="90"/>
      <c r="D199" s="29"/>
    </row>
    <row r="200" spans="1:4" s="26" customFormat="1" ht="21" customHeight="1" hidden="1">
      <c r="A200" s="88"/>
      <c r="B200" s="70"/>
      <c r="C200" s="71"/>
      <c r="D200" s="29"/>
    </row>
    <row r="201" spans="1:4" s="26" customFormat="1" ht="21" customHeight="1" hidden="1">
      <c r="A201" s="88"/>
      <c r="B201" s="70"/>
      <c r="C201" s="71"/>
      <c r="D201" s="29"/>
    </row>
    <row r="202" spans="1:4" s="26" customFormat="1" ht="21" customHeight="1" hidden="1">
      <c r="A202" s="88"/>
      <c r="B202" s="70"/>
      <c r="C202" s="71"/>
      <c r="D202" s="29"/>
    </row>
    <row r="203" spans="1:4" s="26" customFormat="1" ht="21" customHeight="1" hidden="1">
      <c r="A203" s="88"/>
      <c r="B203" s="70"/>
      <c r="C203" s="71"/>
      <c r="D203" s="29"/>
    </row>
    <row r="204" spans="1:4" s="26" customFormat="1" ht="21" customHeight="1" hidden="1">
      <c r="A204" s="88"/>
      <c r="B204" s="70"/>
      <c r="C204" s="71"/>
      <c r="D204" s="29"/>
    </row>
    <row r="205" spans="1:4" s="26" customFormat="1" ht="21" customHeight="1" hidden="1">
      <c r="A205" s="88"/>
      <c r="B205" s="70"/>
      <c r="C205" s="71"/>
      <c r="D205" s="29"/>
    </row>
    <row r="206" spans="1:4" s="26" customFormat="1" ht="21" customHeight="1" hidden="1">
      <c r="A206" s="88"/>
      <c r="B206" s="70"/>
      <c r="C206" s="71"/>
      <c r="D206" s="29"/>
    </row>
    <row r="207" spans="1:4" s="26" customFormat="1" ht="17.25" customHeight="1" hidden="1">
      <c r="A207" s="88"/>
      <c r="B207" s="70"/>
      <c r="C207" s="71"/>
      <c r="D207" s="29"/>
    </row>
    <row r="208" spans="1:4" s="26" customFormat="1" ht="19.5">
      <c r="A208" s="89"/>
      <c r="B208" s="80" t="s">
        <v>97</v>
      </c>
      <c r="C208" s="81"/>
      <c r="D208" s="65">
        <f>SUM(D196:D207)</f>
        <v>8050</v>
      </c>
    </row>
    <row r="209" spans="1:6" s="26" customFormat="1" ht="23.25" customHeight="1" hidden="1">
      <c r="A209" s="87"/>
      <c r="B209" s="70"/>
      <c r="C209" s="71"/>
      <c r="D209" s="29"/>
      <c r="F209" s="28"/>
    </row>
    <row r="210" spans="1:4" s="26" customFormat="1" ht="18.75" hidden="1">
      <c r="A210" s="88"/>
      <c r="B210" s="70"/>
      <c r="C210" s="71"/>
      <c r="D210" s="29"/>
    </row>
    <row r="211" spans="1:4" s="26" customFormat="1" ht="24" customHeight="1" hidden="1">
      <c r="A211" s="88"/>
      <c r="B211" s="70"/>
      <c r="C211" s="71"/>
      <c r="D211" s="29"/>
    </row>
    <row r="212" spans="1:4" s="26" customFormat="1" ht="24" customHeight="1" hidden="1">
      <c r="A212" s="88"/>
      <c r="B212" s="70"/>
      <c r="C212" s="71"/>
      <c r="D212" s="29"/>
    </row>
    <row r="213" spans="1:7" s="26" customFormat="1" ht="21.75" customHeight="1" hidden="1">
      <c r="A213" s="89"/>
      <c r="B213" s="80" t="s">
        <v>97</v>
      </c>
      <c r="C213" s="81"/>
      <c r="D213" s="65">
        <f>D210+D209+D211</f>
        <v>0</v>
      </c>
      <c r="G213" s="28"/>
    </row>
    <row r="214" spans="1:4" s="26" customFormat="1" ht="18.75" hidden="1">
      <c r="A214" s="87" t="s">
        <v>66</v>
      </c>
      <c r="B214" s="70"/>
      <c r="C214" s="71"/>
      <c r="D214" s="29"/>
    </row>
    <row r="215" spans="1:4" s="26" customFormat="1" ht="21" customHeight="1" hidden="1">
      <c r="A215" s="88"/>
      <c r="B215" s="70"/>
      <c r="C215" s="90"/>
      <c r="D215" s="29"/>
    </row>
    <row r="216" spans="1:4" s="26" customFormat="1" ht="21" customHeight="1" hidden="1">
      <c r="A216" s="88"/>
      <c r="B216" s="70"/>
      <c r="C216" s="71"/>
      <c r="D216" s="29"/>
    </row>
    <row r="217" spans="1:4" s="26" customFormat="1" ht="22.5" customHeight="1" hidden="1">
      <c r="A217" s="88"/>
      <c r="B217" s="70"/>
      <c r="C217" s="71"/>
      <c r="D217" s="29"/>
    </row>
    <row r="218" spans="1:4" s="26" customFormat="1" ht="23.25" customHeight="1" hidden="1">
      <c r="A218" s="88"/>
      <c r="B218" s="70"/>
      <c r="C218" s="71"/>
      <c r="D218" s="29"/>
    </row>
    <row r="219" spans="1:4" s="26" customFormat="1" ht="23.25" customHeight="1" hidden="1">
      <c r="A219" s="88"/>
      <c r="B219" s="70"/>
      <c r="C219" s="90"/>
      <c r="D219" s="29"/>
    </row>
    <row r="220" spans="1:4" s="26" customFormat="1" ht="22.5" customHeight="1" hidden="1">
      <c r="A220" s="88"/>
      <c r="B220" s="70"/>
      <c r="C220" s="90"/>
      <c r="D220" s="29"/>
    </row>
    <row r="221" spans="1:4" s="26" customFormat="1" ht="22.5" customHeight="1" hidden="1">
      <c r="A221" s="88"/>
      <c r="B221" s="70"/>
      <c r="C221" s="90"/>
      <c r="D221" s="29"/>
    </row>
    <row r="222" spans="1:4" s="26" customFormat="1" ht="22.5" customHeight="1" hidden="1">
      <c r="A222" s="88"/>
      <c r="B222" s="70"/>
      <c r="C222" s="90"/>
      <c r="D222" s="29"/>
    </row>
    <row r="223" spans="1:4" s="26" customFormat="1" ht="19.5" hidden="1">
      <c r="A223" s="89"/>
      <c r="B223" s="80" t="s">
        <v>97</v>
      </c>
      <c r="C223" s="81"/>
      <c r="D223" s="65">
        <f>SUM(D214:D221)</f>
        <v>0</v>
      </c>
    </row>
    <row r="224" spans="1:4" s="26" customFormat="1" ht="18" customHeight="1">
      <c r="A224" s="87" t="s">
        <v>101</v>
      </c>
      <c r="B224" s="70" t="s">
        <v>94</v>
      </c>
      <c r="C224" s="71"/>
      <c r="D224" s="29">
        <v>400</v>
      </c>
    </row>
    <row r="225" spans="1:4" s="26" customFormat="1" ht="18.75">
      <c r="A225" s="88"/>
      <c r="B225" s="70" t="s">
        <v>44</v>
      </c>
      <c r="C225" s="90"/>
      <c r="D225" s="29">
        <v>60</v>
      </c>
    </row>
    <row r="226" spans="1:4" s="26" customFormat="1" ht="18.75">
      <c r="A226" s="88"/>
      <c r="B226" s="70" t="s">
        <v>118</v>
      </c>
      <c r="C226" s="90"/>
      <c r="D226" s="29">
        <v>1500</v>
      </c>
    </row>
    <row r="227" spans="1:4" s="26" customFormat="1" ht="18.75" hidden="1">
      <c r="A227" s="88"/>
      <c r="B227" s="70"/>
      <c r="C227" s="90"/>
      <c r="D227" s="29"/>
    </row>
    <row r="228" spans="1:4" s="26" customFormat="1" ht="18.75" hidden="1">
      <c r="A228" s="88"/>
      <c r="B228" s="70"/>
      <c r="C228" s="90"/>
      <c r="D228" s="29"/>
    </row>
    <row r="229" spans="1:4" s="26" customFormat="1" ht="39.75" customHeight="1" hidden="1">
      <c r="A229" s="88"/>
      <c r="B229" s="70"/>
      <c r="C229" s="90"/>
      <c r="D229" s="29"/>
    </row>
    <row r="230" spans="1:4" s="26" customFormat="1" ht="18.75" hidden="1">
      <c r="A230" s="88"/>
      <c r="B230" s="70"/>
      <c r="C230" s="90"/>
      <c r="D230" s="29"/>
    </row>
    <row r="231" spans="1:4" s="26" customFormat="1" ht="18.75" hidden="1">
      <c r="A231" s="88"/>
      <c r="B231" s="70"/>
      <c r="C231" s="90"/>
      <c r="D231" s="29"/>
    </row>
    <row r="232" spans="1:4" s="26" customFormat="1" ht="21" customHeight="1">
      <c r="A232" s="89"/>
      <c r="B232" s="80" t="s">
        <v>97</v>
      </c>
      <c r="C232" s="81"/>
      <c r="D232" s="65">
        <f>SUM(D224:D231)</f>
        <v>1960</v>
      </c>
    </row>
    <row r="233" spans="1:4" s="26" customFormat="1" ht="24" customHeight="1" hidden="1">
      <c r="A233" s="87" t="s">
        <v>30</v>
      </c>
      <c r="B233" s="70"/>
      <c r="C233" s="71"/>
      <c r="D233" s="29"/>
    </row>
    <row r="234" spans="1:4" s="26" customFormat="1" ht="23.25" customHeight="1" hidden="1">
      <c r="A234" s="88"/>
      <c r="B234" s="70"/>
      <c r="C234" s="71"/>
      <c r="D234" s="29"/>
    </row>
    <row r="235" spans="1:4" s="26" customFormat="1" ht="23.25" customHeight="1" hidden="1">
      <c r="A235" s="88"/>
      <c r="B235" s="70"/>
      <c r="C235" s="71"/>
      <c r="D235" s="29"/>
    </row>
    <row r="236" spans="1:4" s="26" customFormat="1" ht="23.25" customHeight="1" hidden="1">
      <c r="A236" s="88"/>
      <c r="B236" s="70"/>
      <c r="C236" s="71"/>
      <c r="D236" s="29"/>
    </row>
    <row r="237" spans="1:4" s="26" customFormat="1" ht="19.5" hidden="1">
      <c r="A237" s="89"/>
      <c r="B237" s="80" t="s">
        <v>97</v>
      </c>
      <c r="C237" s="81"/>
      <c r="D237" s="65">
        <f>D233+D234+D235+D236</f>
        <v>0</v>
      </c>
    </row>
    <row r="238" spans="1:4" s="26" customFormat="1" ht="38.25" customHeight="1">
      <c r="A238" s="74" t="s">
        <v>12</v>
      </c>
      <c r="B238" s="70" t="s">
        <v>117</v>
      </c>
      <c r="C238" s="84"/>
      <c r="D238" s="29">
        <v>201742.2</v>
      </c>
    </row>
    <row r="239" spans="1:4" s="26" customFormat="1" ht="18.75">
      <c r="A239" s="74"/>
      <c r="B239" s="70" t="s">
        <v>119</v>
      </c>
      <c r="C239" s="84"/>
      <c r="D239" s="29">
        <f>7620+8890</f>
        <v>16510</v>
      </c>
    </row>
    <row r="240" spans="1:4" s="26" customFormat="1" ht="18.75">
      <c r="A240" s="74"/>
      <c r="B240" s="70" t="s">
        <v>120</v>
      </c>
      <c r="C240" s="84"/>
      <c r="D240" s="29">
        <v>188000</v>
      </c>
    </row>
    <row r="241" spans="1:4" s="26" customFormat="1" ht="18.75">
      <c r="A241" s="74"/>
      <c r="B241" s="70" t="s">
        <v>121</v>
      </c>
      <c r="C241" s="84"/>
      <c r="D241" s="29">
        <v>4536</v>
      </c>
    </row>
    <row r="242" spans="1:4" s="26" customFormat="1" ht="18.75">
      <c r="A242" s="74"/>
      <c r="B242" s="70" t="s">
        <v>122</v>
      </c>
      <c r="C242" s="84"/>
      <c r="D242" s="29">
        <v>9132</v>
      </c>
    </row>
    <row r="243" spans="1:4" s="26" customFormat="1" ht="18.75" hidden="1">
      <c r="A243" s="74"/>
      <c r="B243" s="72"/>
      <c r="C243" s="73"/>
      <c r="D243" s="29"/>
    </row>
    <row r="244" spans="1:4" s="26" customFormat="1" ht="18.75" hidden="1">
      <c r="A244" s="74"/>
      <c r="B244" s="72"/>
      <c r="C244" s="73"/>
      <c r="D244" s="29"/>
    </row>
    <row r="245" spans="1:4" s="26" customFormat="1" ht="19.5" customHeight="1" hidden="1">
      <c r="A245" s="74"/>
      <c r="B245" s="70"/>
      <c r="C245" s="84"/>
      <c r="D245" s="29"/>
    </row>
    <row r="246" spans="1:4" s="26" customFormat="1" ht="19.5">
      <c r="A246" s="74"/>
      <c r="B246" s="85" t="s">
        <v>97</v>
      </c>
      <c r="C246" s="86"/>
      <c r="D246" s="65">
        <f>D238+D239+D240+D241+D242+D245</f>
        <v>419920.2</v>
      </c>
    </row>
    <row r="247" spans="1:4" s="26" customFormat="1" ht="18.75" hidden="1">
      <c r="A247" s="41"/>
      <c r="B247" s="70"/>
      <c r="C247" s="71"/>
      <c r="D247" s="29"/>
    </row>
    <row r="248" spans="1:4" s="26" customFormat="1" ht="19.5" hidden="1">
      <c r="A248" s="21"/>
      <c r="B248" s="80" t="s">
        <v>97</v>
      </c>
      <c r="C248" s="81"/>
      <c r="D248" s="65">
        <f>D247</f>
        <v>0</v>
      </c>
    </row>
    <row r="249" spans="1:7" s="26" customFormat="1" ht="19.5" customHeight="1">
      <c r="A249" s="52"/>
      <c r="B249" s="82" t="s">
        <v>19</v>
      </c>
      <c r="C249" s="83"/>
      <c r="D249" s="24">
        <f>D156+D11</f>
        <v>1539059.95</v>
      </c>
      <c r="E249" s="27"/>
      <c r="F249" s="28"/>
      <c r="G249" s="28"/>
    </row>
    <row r="250" spans="1:7" s="26" customFormat="1" ht="19.5" customHeight="1">
      <c r="A250" s="53"/>
      <c r="B250" s="82" t="s">
        <v>58</v>
      </c>
      <c r="C250" s="83"/>
      <c r="D250" s="24">
        <f>SUM(D251:D255)</f>
        <v>1440</v>
      </c>
      <c r="E250" s="27"/>
      <c r="G250" s="28"/>
    </row>
    <row r="251" spans="1:7" s="26" customFormat="1" ht="60" customHeight="1">
      <c r="A251" s="63" t="s">
        <v>115</v>
      </c>
      <c r="B251" s="75" t="s">
        <v>116</v>
      </c>
      <c r="C251" s="76"/>
      <c r="D251" s="68">
        <v>1440</v>
      </c>
      <c r="E251" s="27"/>
      <c r="G251" s="28"/>
    </row>
    <row r="252" spans="1:5" s="26" customFormat="1" ht="21.75" customHeight="1" hidden="1">
      <c r="A252" s="21"/>
      <c r="B252" s="75"/>
      <c r="C252" s="76"/>
      <c r="D252" s="68"/>
      <c r="E252" s="27"/>
    </row>
    <row r="253" spans="1:4" s="26" customFormat="1" ht="18.75" hidden="1">
      <c r="A253" s="21"/>
      <c r="B253" s="75"/>
      <c r="C253" s="76"/>
      <c r="D253" s="68"/>
    </row>
    <row r="254" spans="1:4" s="26" customFormat="1" ht="18.75" hidden="1">
      <c r="A254" s="21"/>
      <c r="B254" s="70"/>
      <c r="C254" s="71"/>
      <c r="D254" s="29"/>
    </row>
    <row r="255" spans="1:4" s="26" customFormat="1" ht="18.75" customHeight="1" hidden="1">
      <c r="A255" s="21"/>
      <c r="B255" s="70"/>
      <c r="C255" s="71"/>
      <c r="D255" s="29"/>
    </row>
    <row r="256" spans="1:7" s="26" customFormat="1" ht="21" customHeight="1">
      <c r="A256" s="52"/>
      <c r="B256" s="77" t="s">
        <v>100</v>
      </c>
      <c r="C256" s="78"/>
      <c r="D256" s="24">
        <f>D249+D250</f>
        <v>1540499.95</v>
      </c>
      <c r="F256" s="28"/>
      <c r="G256" s="28"/>
    </row>
    <row r="257" spans="1:4" s="26" customFormat="1" ht="21" customHeight="1">
      <c r="A257" s="52"/>
      <c r="B257" s="61"/>
      <c r="C257" s="62"/>
      <c r="D257" s="29"/>
    </row>
    <row r="258" spans="1:5" s="26" customFormat="1" ht="19.5" customHeight="1">
      <c r="A258" s="52"/>
      <c r="B258" s="79" t="s">
        <v>87</v>
      </c>
      <c r="C258" s="79"/>
      <c r="D258" s="24">
        <f>D260+D261+D262+D263+D264</f>
        <v>0</v>
      </c>
      <c r="E258" s="27"/>
    </row>
    <row r="259" spans="1:5" s="26" customFormat="1" ht="0.75" customHeight="1">
      <c r="A259" s="52"/>
      <c r="B259" s="70" t="s">
        <v>92</v>
      </c>
      <c r="C259" s="71"/>
      <c r="D259" s="29"/>
      <c r="E259" s="27"/>
    </row>
    <row r="260" spans="1:5" s="26" customFormat="1" ht="18.75" customHeight="1" hidden="1">
      <c r="A260" s="21"/>
      <c r="B260" s="70"/>
      <c r="C260" s="71"/>
      <c r="D260" s="29"/>
      <c r="E260" s="27"/>
    </row>
    <row r="261" spans="1:5" s="26" customFormat="1" ht="18.75" hidden="1">
      <c r="A261" s="21"/>
      <c r="B261" s="70"/>
      <c r="C261" s="71"/>
      <c r="D261" s="29"/>
      <c r="E261" s="27"/>
    </row>
    <row r="262" spans="1:5" s="26" customFormat="1" ht="18" customHeight="1" hidden="1">
      <c r="A262" s="21"/>
      <c r="B262" s="72"/>
      <c r="C262" s="73"/>
      <c r="D262" s="29"/>
      <c r="E262" s="27"/>
    </row>
    <row r="263" spans="1:5" s="26" customFormat="1" ht="18" customHeight="1" hidden="1">
      <c r="A263" s="21"/>
      <c r="B263" s="70"/>
      <c r="C263" s="71"/>
      <c r="D263" s="29"/>
      <c r="E263" s="27"/>
    </row>
    <row r="264" spans="1:5" s="26" customFormat="1" ht="17.25" customHeight="1">
      <c r="A264" s="21"/>
      <c r="B264" s="70"/>
      <c r="C264" s="71"/>
      <c r="D264" s="29"/>
      <c r="E264" s="27"/>
    </row>
    <row r="265" spans="1:9" s="26" customFormat="1" ht="18.75">
      <c r="A265" s="21"/>
      <c r="B265" s="74" t="s">
        <v>88</v>
      </c>
      <c r="C265" s="74"/>
      <c r="D265" s="24">
        <f>D9-'27.04.2021'!D249-'27.04.2021'!D250</f>
        <v>1276613.5799999998</v>
      </c>
      <c r="E265" s="27"/>
      <c r="I265" s="26" t="s">
        <v>26</v>
      </c>
    </row>
    <row r="266" spans="1:5" s="26" customFormat="1" ht="18.75">
      <c r="A266" s="22"/>
      <c r="B266" s="22"/>
      <c r="C266" s="22"/>
      <c r="D266" s="31"/>
      <c r="E266" s="27"/>
    </row>
    <row r="268" ht="39.75" customHeight="1"/>
    <row r="377" ht="18.75"/>
    <row r="378" ht="18.75"/>
    <row r="379" ht="18.75"/>
  </sheetData>
  <sheetProtection password="C7EB" sheet="1" objects="1" scenarios="1" selectLockedCells="1" selectUnlockedCells="1"/>
  <mergeCells count="158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7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209:A213"/>
    <mergeCell ref="B209:C209"/>
    <mergeCell ref="B210:C210"/>
    <mergeCell ref="B211:C211"/>
    <mergeCell ref="B212:C212"/>
    <mergeCell ref="B213:C213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6"/>
    <mergeCell ref="B238:C238"/>
    <mergeCell ref="B239:C239"/>
    <mergeCell ref="B240:C240"/>
    <mergeCell ref="B241:C241"/>
    <mergeCell ref="B242:C242"/>
    <mergeCell ref="B245:C245"/>
    <mergeCell ref="B246:C246"/>
    <mergeCell ref="B244:C244"/>
    <mergeCell ref="B243:C243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C258"/>
    <mergeCell ref="B259:C259"/>
    <mergeCell ref="B260:C260"/>
    <mergeCell ref="B261:C261"/>
    <mergeCell ref="B262:C262"/>
    <mergeCell ref="B263:C263"/>
    <mergeCell ref="B264:C264"/>
    <mergeCell ref="B265:C265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8" r:id="rId3"/>
  <rowBreaks count="1" manualBreakCount="1">
    <brk id="24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2021-04-27T07:00:18Z</cp:lastPrinted>
  <dcterms:created xsi:type="dcterms:W3CDTF">2015-05-15T06:08:32Z</dcterms:created>
  <dcterms:modified xsi:type="dcterms:W3CDTF">2021-04-27T09:37:38Z</dcterms:modified>
  <cp:category/>
  <cp:version/>
  <cp:contentType/>
  <cp:contentStatus/>
</cp:coreProperties>
</file>